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lar Piñero\Desktop\libros 21-22\BAC\"/>
    </mc:Choice>
  </mc:AlternateContent>
  <xr:revisionPtr revIDLastSave="0" documentId="13_ncr:1_{F1AF40EE-0552-414F-AA31-DA09126FCA2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º BAC CC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2" l="1"/>
  <c r="E23" i="2"/>
  <c r="E22" i="2"/>
  <c r="E21" i="2"/>
  <c r="E20" i="2"/>
  <c r="E19" i="2"/>
  <c r="E18" i="2"/>
  <c r="E13" i="2" l="1"/>
  <c r="E16" i="2" l="1"/>
  <c r="F22" i="2"/>
  <c r="E24" i="2"/>
  <c r="E17" i="2"/>
  <c r="E11" i="2"/>
  <c r="F23" i="2" l="1"/>
  <c r="F19" i="2"/>
  <c r="F18" i="2"/>
  <c r="F17" i="2"/>
  <c r="F16" i="2"/>
  <c r="E15" i="2"/>
  <c r="F15" i="2" s="1"/>
  <c r="F13" i="2"/>
  <c r="F24" i="2"/>
  <c r="F21" i="2"/>
  <c r="F20" i="2"/>
  <c r="F14" i="2"/>
  <c r="F12" i="2"/>
  <c r="F11" i="2"/>
  <c r="F25" i="2" l="1"/>
  <c r="F26" i="2"/>
  <c r="F28" i="2" s="1"/>
  <c r="F27" i="2" l="1"/>
  <c r="F29" i="2"/>
  <c r="F30" i="2" s="1"/>
</calcChain>
</file>

<file path=xl/sharedStrings.xml><?xml version="1.0" encoding="utf-8"?>
<sst xmlns="http://schemas.openxmlformats.org/spreadsheetml/2006/main" count="62" uniqueCount="52">
  <si>
    <t>CURSO</t>
  </si>
  <si>
    <t>ALUMNO</t>
  </si>
  <si>
    <r>
      <rPr>
        <b/>
        <sz val="10"/>
        <rFont val="Calibri"/>
        <family val="2"/>
      </rPr>
      <t>TÍTULO</t>
    </r>
  </si>
  <si>
    <r>
      <rPr>
        <b/>
        <sz val="10"/>
        <rFont val="Calibri"/>
        <family val="2"/>
      </rPr>
      <t>EDITORIAL</t>
    </r>
  </si>
  <si>
    <t>Nombre y apellidos</t>
  </si>
  <si>
    <t>DNI</t>
  </si>
  <si>
    <t>CP</t>
  </si>
  <si>
    <t>28031 MADRID</t>
  </si>
  <si>
    <t>FUNDACION MATER AMABILIS</t>
  </si>
  <si>
    <t>G78519915</t>
  </si>
  <si>
    <t>TOTAL</t>
  </si>
  <si>
    <t>C/ GAVIA SECA, 15</t>
  </si>
  <si>
    <t>DATOS DEL PAGADOR</t>
  </si>
  <si>
    <t>UND.</t>
  </si>
  <si>
    <t>FORMAS DE PAGO</t>
  </si>
  <si>
    <t>A. CONTADO/TARJETA A LA ENTREGA</t>
  </si>
  <si>
    <t>PVP         (SIN IVA)</t>
  </si>
  <si>
    <t>EAN</t>
  </si>
  <si>
    <t>IVA (4%)</t>
  </si>
  <si>
    <t>SOLO COLEGIO</t>
  </si>
  <si>
    <t>AGENDA</t>
  </si>
  <si>
    <t>IVA (21%)</t>
  </si>
  <si>
    <t>BASE IMPONIBLE I</t>
  </si>
  <si>
    <r>
      <rPr>
        <sz val="10"/>
        <rFont val="Calibri"/>
        <family val="2"/>
        <scheme val="minor"/>
      </rPr>
      <t>OBJECTIVE FIRST STUDENT’S BOOK WITHOUT ANSWERS</t>
    </r>
  </si>
  <si>
    <r>
      <rPr>
        <sz val="10"/>
        <rFont val="Calibri"/>
        <family val="2"/>
        <scheme val="minor"/>
      </rPr>
      <t>CAMBRIDGE UP</t>
    </r>
  </si>
  <si>
    <r>
      <rPr>
        <b/>
        <i/>
        <sz val="10"/>
        <rFont val="Calibri"/>
        <family val="2"/>
        <scheme val="minor"/>
      </rPr>
      <t>APUNTES</t>
    </r>
  </si>
  <si>
    <r>
      <rPr>
        <b/>
        <i/>
        <sz val="10"/>
        <rFont val="Calibri"/>
        <family val="2"/>
        <scheme val="minor"/>
      </rPr>
      <t>LENGUA CASTELLANA Y LITERATURA</t>
    </r>
  </si>
  <si>
    <r>
      <rPr>
        <b/>
        <i/>
        <sz val="10"/>
        <rFont val="Calibri"/>
        <family val="2"/>
        <scheme val="minor"/>
      </rPr>
      <t>RELIGIÓN</t>
    </r>
  </si>
  <si>
    <r>
      <rPr>
        <b/>
        <i/>
        <sz val="10"/>
        <rFont val="Calibri"/>
        <family val="2"/>
        <scheme val="minor"/>
      </rPr>
      <t>FILOSOFÍA</t>
    </r>
  </si>
  <si>
    <r>
      <rPr>
        <sz val="10"/>
        <rFont val="Calibri"/>
        <family val="2"/>
      </rPr>
      <t>SM</t>
    </r>
  </si>
  <si>
    <r>
      <rPr>
        <sz val="10"/>
        <rFont val="Calibri"/>
        <family val="2"/>
      </rPr>
      <t>EDEBE</t>
    </r>
  </si>
  <si>
    <r>
      <rPr>
        <sz val="10"/>
        <rFont val="Calibri"/>
        <family val="2"/>
      </rPr>
      <t xml:space="preserve">FÍSICA Y QUÍMICA 1° BACHILLERATO - INCLUYE CÓDIGO </t>
    </r>
    <r>
      <rPr>
        <sz val="10"/>
        <rFont val="Calibri"/>
        <family val="2"/>
      </rPr>
      <t>SMARTBOOK</t>
    </r>
  </si>
  <si>
    <r>
      <rPr>
        <sz val="10"/>
        <rFont val="Calibri"/>
        <family val="2"/>
      </rPr>
      <t>MCGRAW-</t>
    </r>
    <r>
      <rPr>
        <sz val="10"/>
        <rFont val="Calibri"/>
        <family val="2"/>
      </rPr>
      <t xml:space="preserve">
</t>
    </r>
    <r>
      <rPr>
        <sz val="10"/>
        <rFont val="Calibri"/>
        <family val="2"/>
      </rPr>
      <t>HILL</t>
    </r>
  </si>
  <si>
    <r>
      <rPr>
        <sz val="10"/>
        <rFont val="Calibri"/>
        <family val="2"/>
      </rPr>
      <t>9788467351910</t>
    </r>
  </si>
  <si>
    <r>
      <rPr>
        <sz val="10"/>
        <rFont val="Calibri"/>
        <family val="2"/>
      </rPr>
      <t>OXFORD</t>
    </r>
  </si>
  <si>
    <r>
      <rPr>
        <sz val="10"/>
        <rFont val="Calibri"/>
        <family val="2"/>
      </rPr>
      <t>9788467351934</t>
    </r>
  </si>
  <si>
    <r>
      <rPr>
        <sz val="10"/>
        <rFont val="Calibri"/>
        <family val="2"/>
      </rPr>
      <t>RIALP</t>
    </r>
  </si>
  <si>
    <t>VENTA COLEGIO</t>
  </si>
  <si>
    <r>
      <rPr>
        <sz val="10"/>
        <rFont val="Calibri"/>
        <family val="2"/>
      </rPr>
      <t xml:space="preserve">MOT DE PASSE 1.1 LIBRO DE TEXTO </t>
    </r>
    <r>
      <rPr>
        <b/>
        <sz val="10"/>
        <color rgb="FFFF0000"/>
        <rFont val="Calibri"/>
        <family val="2"/>
      </rPr>
      <t>(OPTATIVA)</t>
    </r>
  </si>
  <si>
    <r>
      <rPr>
        <sz val="10"/>
        <rFont val="Calibri"/>
        <family val="2"/>
      </rPr>
      <t>MOT DE PASSE 1.1 CUADERNILLO DE ACTIVIDADES</t>
    </r>
    <r>
      <rPr>
        <b/>
        <sz val="10"/>
        <color rgb="FFFF0000"/>
        <rFont val="Calibri"/>
        <family val="2"/>
      </rPr>
      <t xml:space="preserve"> (OPTATIVA)</t>
    </r>
  </si>
  <si>
    <t>EN TORNO AL HOMBRE INTRODUCCIÓN A LA FILOSOFÍA</t>
  </si>
  <si>
    <r>
      <rPr>
        <b/>
        <sz val="10"/>
        <rFont val="Calibri"/>
        <family val="2"/>
      </rPr>
      <t xml:space="preserve">DIBUJO TÉCNICO I  </t>
    </r>
    <r>
      <rPr>
        <b/>
        <i/>
        <sz val="10"/>
        <color rgb="FFFF0000"/>
        <rFont val="Calibri"/>
        <family val="2"/>
      </rPr>
      <t>(OPTATIVA)</t>
    </r>
  </si>
  <si>
    <t xml:space="preserve">  (OPTATIVA)</t>
  </si>
  <si>
    <t xml:space="preserve">Burlington International English B2. STUDENT´S BOOK. </t>
  </si>
  <si>
    <t>BURLINGTON</t>
  </si>
  <si>
    <t>Burlington International English B2.. WORKBOOK</t>
  </si>
  <si>
    <t>1º BAC CIENCIAS</t>
  </si>
  <si>
    <r>
      <rPr>
        <sz val="10"/>
        <rFont val="Calibri"/>
        <family val="2"/>
      </rPr>
      <t xml:space="preserve">BIOLOGÍA Y GEOLOGÍA TX1 </t>
    </r>
    <r>
      <rPr>
        <b/>
        <sz val="10"/>
        <color rgb="FFFF0000"/>
        <rFont val="Calibri"/>
        <family val="2"/>
      </rPr>
      <t xml:space="preserve"> (OPTATIVA)</t>
    </r>
  </si>
  <si>
    <t>Curso 21/22</t>
  </si>
  <si>
    <t>MATEMÁTICAS I  SAVIA-15</t>
  </si>
  <si>
    <t>Al ser el pedido fuera de plazo, tendrá un recargo del 5%</t>
  </si>
  <si>
    <t>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</si>
</sst>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4" x14ac:knownFonts="1">
    <font>
      <sz val="11"/>
      <color rgb="FF000000"/>
      <name val="Calibri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u/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color theme="1"/>
      <name val="Calibri"/>
      <family val="2"/>
      <scheme val="minor"/>
    </font>
    <font>
      <sz val="9"/>
      <name val="Calibri"/>
      <family val="2"/>
    </font>
    <font>
      <b/>
      <sz val="9"/>
      <color rgb="FF000000"/>
      <name val="Arial"/>
      <family val="2"/>
    </font>
    <font>
      <b/>
      <sz val="12"/>
      <name val="Calibri"/>
      <family val="2"/>
    </font>
    <font>
      <b/>
      <sz val="8"/>
      <color rgb="FFFF0000"/>
      <name val="Calibri"/>
      <family val="2"/>
    </font>
    <font>
      <b/>
      <i/>
      <sz val="10"/>
      <color rgb="FF000000"/>
      <name val="Calibri"/>
      <family val="2"/>
    </font>
    <font>
      <b/>
      <i/>
      <sz val="11"/>
      <color rgb="FF000000"/>
      <name val="Calibri"/>
      <family val="2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rgb="FFFF0000"/>
      <name val="Calibri"/>
      <family val="2"/>
    </font>
    <font>
      <b/>
      <i/>
      <sz val="10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0" fillId="0" borderId="0" xfId="0" applyFont="1" applyAlignment="1" applyProtection="1">
      <alignment horizontal="left" vertical="top"/>
      <protection locked="0"/>
    </xf>
    <xf numFmtId="0" fontId="5" fillId="0" borderId="0" xfId="0" applyFont="1" applyProtection="1">
      <protection locked="0"/>
    </xf>
    <xf numFmtId="0" fontId="0" fillId="0" borderId="0" xfId="0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center" vertical="top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5" fillId="0" borderId="2" xfId="0" applyFont="1" applyBorder="1" applyProtection="1"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2" xfId="0" applyBorder="1" applyProtection="1">
      <protection locked="0"/>
    </xf>
    <xf numFmtId="44" fontId="0" fillId="0" borderId="14" xfId="0" applyNumberFormat="1" applyBorder="1" applyProtection="1"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4" fillId="0" borderId="10" xfId="0" applyFont="1" applyBorder="1" applyProtection="1">
      <protection locked="0"/>
    </xf>
    <xf numFmtId="9" fontId="0" fillId="0" borderId="6" xfId="0" applyNumberFormat="1" applyBorder="1" applyProtection="1">
      <protection locked="0"/>
    </xf>
    <xf numFmtId="44" fontId="0" fillId="0" borderId="11" xfId="0" applyNumberFormat="1" applyBorder="1" applyProtection="1"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right"/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44" fontId="3" fillId="0" borderId="12" xfId="0" applyNumberFormat="1" applyFont="1" applyBorder="1" applyProtection="1">
      <protection locked="0"/>
    </xf>
    <xf numFmtId="0" fontId="5" fillId="0" borderId="0" xfId="0" applyFont="1" applyAlignment="1" applyProtection="1"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5" fillId="0" borderId="2" xfId="0" applyFont="1" applyBorder="1" applyAlignment="1" applyProtection="1">
      <protection locked="0"/>
    </xf>
    <xf numFmtId="0" fontId="5" fillId="0" borderId="0" xfId="0" applyFont="1" applyBorder="1" applyAlignment="1" applyProtection="1">
      <protection locked="0"/>
    </xf>
    <xf numFmtId="0" fontId="5" fillId="0" borderId="6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5" fillId="0" borderId="6" xfId="0" applyFont="1" applyBorder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44" fontId="0" fillId="0" borderId="0" xfId="0" applyNumberFormat="1" applyProtection="1">
      <protection locked="0"/>
    </xf>
    <xf numFmtId="0" fontId="8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Protection="1">
      <protection locked="0"/>
    </xf>
    <xf numFmtId="0" fontId="9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5" fillId="0" borderId="0" xfId="0" applyFont="1" applyAlignment="1" applyProtection="1">
      <alignment vertical="top"/>
      <protection locked="0"/>
    </xf>
    <xf numFmtId="14" fontId="7" fillId="0" borderId="2" xfId="0" applyNumberFormat="1" applyFont="1" applyBorder="1" applyProtection="1">
      <protection locked="0"/>
    </xf>
    <xf numFmtId="0" fontId="13" fillId="0" borderId="0" xfId="0" applyFont="1" applyFill="1" applyProtection="1">
      <protection locked="0"/>
    </xf>
    <xf numFmtId="0" fontId="8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1" fontId="5" fillId="0" borderId="1" xfId="0" applyNumberFormat="1" applyFont="1" applyBorder="1" applyAlignment="1" applyProtection="1">
      <alignment horizontal="right" vertical="center" wrapText="1"/>
      <protection locked="0"/>
    </xf>
    <xf numFmtId="4" fontId="5" fillId="0" borderId="1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 horizontal="left" vertical="top"/>
      <protection locked="0"/>
    </xf>
    <xf numFmtId="0" fontId="2" fillId="0" borderId="10" xfId="0" applyFont="1" applyBorder="1" applyProtection="1">
      <protection locked="0"/>
    </xf>
    <xf numFmtId="0" fontId="2" fillId="0" borderId="13" xfId="0" applyFont="1" applyBorder="1" applyProtection="1">
      <protection locked="0"/>
    </xf>
    <xf numFmtId="44" fontId="5" fillId="0" borderId="0" xfId="0" applyNumberFormat="1" applyFont="1" applyProtection="1">
      <protection locked="0"/>
    </xf>
    <xf numFmtId="0" fontId="15" fillId="0" borderId="1" xfId="0" applyFont="1" applyBorder="1" applyAlignment="1" applyProtection="1">
      <alignment horizontal="left" vertical="center" wrapText="1"/>
      <protection locked="0"/>
    </xf>
    <xf numFmtId="0" fontId="16" fillId="0" borderId="1" xfId="0" applyFont="1" applyBorder="1" applyAlignment="1" applyProtection="1">
      <alignment horizontal="left" vertical="center" wrapText="1"/>
      <protection locked="0"/>
    </xf>
    <xf numFmtId="4" fontId="12" fillId="0" borderId="5" xfId="0" applyNumberFormat="1" applyFont="1" applyBorder="1" applyAlignment="1">
      <alignment horizontal="right" vertical="top" wrapText="1"/>
    </xf>
    <xf numFmtId="1" fontId="17" fillId="0" borderId="15" xfId="0" applyNumberFormat="1" applyFont="1" applyBorder="1" applyAlignment="1" applyProtection="1">
      <alignment horizontal="left" vertical="center" wrapText="1"/>
      <protection locked="0"/>
    </xf>
    <xf numFmtId="0" fontId="17" fillId="0" borderId="1" xfId="0" applyFont="1" applyBorder="1" applyAlignment="1" applyProtection="1">
      <alignment horizontal="left" vertical="center" wrapText="1"/>
      <protection locked="0"/>
    </xf>
    <xf numFmtId="1" fontId="17" fillId="0" borderId="1" xfId="0" applyNumberFormat="1" applyFont="1" applyBorder="1" applyAlignment="1" applyProtection="1">
      <alignment vertical="center" wrapText="1"/>
      <protection locked="0"/>
    </xf>
    <xf numFmtId="4" fontId="12" fillId="0" borderId="1" xfId="0" applyNumberFormat="1" applyFont="1" applyBorder="1" applyAlignment="1">
      <alignment horizontal="right" vertical="top" wrapText="1"/>
    </xf>
    <xf numFmtId="0" fontId="20" fillId="0" borderId="15" xfId="0" applyFont="1" applyBorder="1" applyAlignment="1" applyProtection="1">
      <alignment horizontal="left" vertical="center" wrapText="1"/>
      <protection locked="0"/>
    </xf>
    <xf numFmtId="0" fontId="20" fillId="0" borderId="1" xfId="0" applyFont="1" applyBorder="1" applyAlignment="1" applyProtection="1">
      <alignment horizontal="left" vertical="center" wrapText="1"/>
      <protection locked="0"/>
    </xf>
    <xf numFmtId="1" fontId="5" fillId="0" borderId="15" xfId="0" applyNumberFormat="1" applyFont="1" applyBorder="1" applyAlignment="1" applyProtection="1">
      <alignment horizontal="left" vertical="center" wrapText="1"/>
      <protection locked="0"/>
    </xf>
    <xf numFmtId="4" fontId="5" fillId="0" borderId="16" xfId="0" applyNumberFormat="1" applyFont="1" applyBorder="1" applyAlignment="1" applyProtection="1">
      <alignment horizontal="right" vertical="center"/>
      <protection locked="0"/>
    </xf>
    <xf numFmtId="4" fontId="12" fillId="0" borderId="1" xfId="0" applyNumberFormat="1" applyFont="1" applyBorder="1" applyAlignment="1">
      <alignment horizontal="right" vertical="center" wrapText="1"/>
    </xf>
    <xf numFmtId="0" fontId="9" fillId="0" borderId="15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1" fontId="23" fillId="0" borderId="1" xfId="0" applyNumberFormat="1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1" fontId="5" fillId="0" borderId="5" xfId="0" applyNumberFormat="1" applyFont="1" applyBorder="1" applyAlignment="1" applyProtection="1">
      <alignment horizontal="right" vertical="center" wrapText="1"/>
      <protection locked="0"/>
    </xf>
    <xf numFmtId="2" fontId="12" fillId="0" borderId="1" xfId="0" applyNumberFormat="1" applyFont="1" applyBorder="1" applyAlignment="1">
      <alignment horizontal="right" vertical="top" wrapText="1"/>
    </xf>
    <xf numFmtId="2" fontId="19" fillId="0" borderId="1" xfId="0" applyNumberFormat="1" applyFont="1" applyBorder="1" applyAlignment="1">
      <alignment horizontal="right" vertical="center"/>
    </xf>
    <xf numFmtId="2" fontId="12" fillId="0" borderId="1" xfId="0" applyNumberFormat="1" applyFont="1" applyBorder="1" applyAlignment="1">
      <alignment horizontal="right" vertical="center" wrapText="1"/>
    </xf>
    <xf numFmtId="0" fontId="11" fillId="0" borderId="0" xfId="0" applyFont="1" applyAlignment="1" applyProtection="1">
      <alignment horizontal="center" vertical="top" wrapText="1"/>
      <protection locked="0"/>
    </xf>
    <xf numFmtId="0" fontId="2" fillId="0" borderId="17" xfId="0" applyFont="1" applyBorder="1" applyProtection="1">
      <protection locked="0"/>
    </xf>
    <xf numFmtId="9" fontId="0" fillId="0" borderId="0" xfId="0" applyNumberFormat="1" applyBorder="1" applyProtection="1">
      <protection locked="0"/>
    </xf>
    <xf numFmtId="44" fontId="2" fillId="0" borderId="18" xfId="0" applyNumberFormat="1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323850</xdr:colOff>
      <xdr:row>0</xdr:row>
      <xdr:rowOff>0</xdr:rowOff>
    </xdr:from>
    <xdr:to>
      <xdr:col>5</xdr:col>
      <xdr:colOff>504825</xdr:colOff>
      <xdr:row>6</xdr:row>
      <xdr:rowOff>160281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6EDB6A7-FEE8-41A4-9A46-991A7FE8CD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29300" y="0"/>
          <a:ext cx="981075" cy="13032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103E3-B717-4C3C-AD29-D055DB2DCA99}">
  <dimension ref="A1:G43"/>
  <sheetViews>
    <sheetView tabSelected="1" topLeftCell="A9" workbookViewId="0">
      <selection activeCell="E24" sqref="E11:E24"/>
    </sheetView>
  </sheetViews>
  <sheetFormatPr baseColWidth="10" defaultColWidth="8.85546875" defaultRowHeight="12.75" x14ac:dyDescent="0.2"/>
  <cols>
    <col min="1" max="1" width="17" style="2" customWidth="1"/>
    <col min="2" max="2" width="44.5703125" style="2" customWidth="1"/>
    <col min="3" max="3" width="15.42578125" style="2" customWidth="1"/>
    <col min="4" max="4" width="5.5703125" style="2" customWidth="1"/>
    <col min="5" max="5" width="9.42578125" style="2" customWidth="1"/>
    <col min="6" max="6" width="11.42578125" style="2" customWidth="1"/>
    <col min="7" max="16384" width="8.85546875" style="2"/>
  </cols>
  <sheetData>
    <row r="1" spans="1:6" ht="15.75" x14ac:dyDescent="0.25">
      <c r="A1" s="1" t="s">
        <v>8</v>
      </c>
      <c r="C1" s="39" t="s">
        <v>48</v>
      </c>
    </row>
    <row r="2" spans="1:6" ht="15" x14ac:dyDescent="0.2">
      <c r="A2" s="3" t="s">
        <v>9</v>
      </c>
      <c r="C2" s="40"/>
    </row>
    <row r="3" spans="1:6" ht="15.75" x14ac:dyDescent="0.25">
      <c r="A3" s="3" t="s">
        <v>11</v>
      </c>
      <c r="C3" s="39"/>
    </row>
    <row r="4" spans="1:6" x14ac:dyDescent="0.2">
      <c r="A4" s="4" t="s">
        <v>7</v>
      </c>
      <c r="C4" s="40"/>
    </row>
    <row r="5" spans="1:6" x14ac:dyDescent="0.2">
      <c r="C5" s="40"/>
    </row>
    <row r="6" spans="1:6" ht="15.75" x14ac:dyDescent="0.25">
      <c r="A6" s="5" t="s">
        <v>0</v>
      </c>
      <c r="B6" s="6" t="s">
        <v>46</v>
      </c>
    </row>
    <row r="8" spans="1:6" x14ac:dyDescent="0.2">
      <c r="A8" s="2" t="s">
        <v>1</v>
      </c>
      <c r="B8" s="7"/>
      <c r="C8" s="38"/>
      <c r="D8" s="7"/>
    </row>
    <row r="9" spans="1:6" ht="13.5" thickBot="1" x14ac:dyDescent="0.25"/>
    <row r="10" spans="1:6" s="12" customFormat="1" ht="26.25" thickBot="1" x14ac:dyDescent="0.3">
      <c r="A10" s="8" t="s">
        <v>17</v>
      </c>
      <c r="B10" s="9" t="s">
        <v>2</v>
      </c>
      <c r="C10" s="9" t="s">
        <v>3</v>
      </c>
      <c r="D10" s="10" t="s">
        <v>13</v>
      </c>
      <c r="E10" s="9" t="s">
        <v>16</v>
      </c>
      <c r="F10" s="11" t="s">
        <v>10</v>
      </c>
    </row>
    <row r="11" spans="1:6" s="44" customFormat="1" x14ac:dyDescent="0.25">
      <c r="A11" s="61">
        <v>9789925307487</v>
      </c>
      <c r="B11" s="67" t="s">
        <v>43</v>
      </c>
      <c r="C11" s="67" t="s">
        <v>44</v>
      </c>
      <c r="D11" s="68"/>
      <c r="E11" s="54">
        <f>33.2/1.04</f>
        <v>31.923076923076923</v>
      </c>
      <c r="F11" s="46">
        <f t="shared" ref="F11:F24" si="0">D11*E11</f>
        <v>0</v>
      </c>
    </row>
    <row r="12" spans="1:6" s="44" customFormat="1" x14ac:dyDescent="0.25">
      <c r="A12" s="61">
        <v>9789925307494</v>
      </c>
      <c r="B12" s="67" t="s">
        <v>45</v>
      </c>
      <c r="C12" s="67" t="s">
        <v>44</v>
      </c>
      <c r="D12" s="45"/>
      <c r="E12" s="58">
        <v>22.4</v>
      </c>
      <c r="F12" s="46">
        <f t="shared" si="0"/>
        <v>0</v>
      </c>
    </row>
    <row r="13" spans="1:6" s="44" customFormat="1" x14ac:dyDescent="0.25">
      <c r="A13" s="61">
        <v>9788467576566</v>
      </c>
      <c r="B13" s="42" t="s">
        <v>49</v>
      </c>
      <c r="C13" s="43" t="s">
        <v>29</v>
      </c>
      <c r="D13" s="45"/>
      <c r="E13" s="69">
        <f>33.8/1.04</f>
        <v>32.499999999999993</v>
      </c>
      <c r="F13" s="62">
        <f t="shared" si="0"/>
        <v>0</v>
      </c>
    </row>
    <row r="14" spans="1:6" s="44" customFormat="1" x14ac:dyDescent="0.25">
      <c r="A14" s="55">
        <v>9781107542402</v>
      </c>
      <c r="B14" s="56" t="s">
        <v>23</v>
      </c>
      <c r="C14" s="56" t="s">
        <v>24</v>
      </c>
      <c r="D14" s="57"/>
      <c r="E14" s="69">
        <f>49.227/1.04</f>
        <v>47.333653846153844</v>
      </c>
      <c r="F14" s="46">
        <f t="shared" si="0"/>
        <v>0</v>
      </c>
    </row>
    <row r="15" spans="1:6" s="44" customFormat="1" x14ac:dyDescent="0.25">
      <c r="A15" s="61">
        <v>9788423689378</v>
      </c>
      <c r="B15" s="43" t="s">
        <v>47</v>
      </c>
      <c r="C15" s="43" t="s">
        <v>30</v>
      </c>
      <c r="D15" s="45"/>
      <c r="E15" s="63">
        <f>36.05/1.04</f>
        <v>34.663461538461533</v>
      </c>
      <c r="F15" s="62">
        <f t="shared" si="0"/>
        <v>0</v>
      </c>
    </row>
    <row r="16" spans="1:6" s="44" customFormat="1" ht="25.5" x14ac:dyDescent="0.25">
      <c r="A16" s="61">
        <v>9788448191542</v>
      </c>
      <c r="B16" s="43" t="s">
        <v>31</v>
      </c>
      <c r="C16" s="43" t="s">
        <v>32</v>
      </c>
      <c r="D16" s="45"/>
      <c r="E16" s="63">
        <f>36.05/1.04</f>
        <v>34.663461538461533</v>
      </c>
      <c r="F16" s="62">
        <f t="shared" si="0"/>
        <v>0</v>
      </c>
    </row>
    <row r="17" spans="1:7" s="44" customFormat="1" x14ac:dyDescent="0.25">
      <c r="A17" s="61" t="s">
        <v>33</v>
      </c>
      <c r="B17" s="43" t="s">
        <v>38</v>
      </c>
      <c r="C17" s="43" t="s">
        <v>34</v>
      </c>
      <c r="D17" s="45"/>
      <c r="E17" s="69">
        <f>24.79/1.04</f>
        <v>23.83653846153846</v>
      </c>
      <c r="F17" s="62">
        <f t="shared" si="0"/>
        <v>0</v>
      </c>
    </row>
    <row r="18" spans="1:7" s="44" customFormat="1" ht="25.5" x14ac:dyDescent="0.25">
      <c r="A18" s="61" t="s">
        <v>35</v>
      </c>
      <c r="B18" s="43" t="s">
        <v>39</v>
      </c>
      <c r="C18" s="43" t="s">
        <v>34</v>
      </c>
      <c r="D18" s="45"/>
      <c r="E18" s="69">
        <f>18.65/1.04</f>
        <v>17.932692307692307</v>
      </c>
      <c r="F18" s="62">
        <f t="shared" si="0"/>
        <v>0</v>
      </c>
    </row>
    <row r="19" spans="1:7" s="44" customFormat="1" x14ac:dyDescent="0.25">
      <c r="A19" s="61">
        <v>9788432147371</v>
      </c>
      <c r="B19" s="42" t="s">
        <v>40</v>
      </c>
      <c r="C19" s="43" t="s">
        <v>36</v>
      </c>
      <c r="D19" s="45"/>
      <c r="E19" s="69">
        <f>18.1/1.04</f>
        <v>17.403846153846153</v>
      </c>
      <c r="F19" s="62">
        <f t="shared" si="0"/>
        <v>0</v>
      </c>
    </row>
    <row r="20" spans="1:7" s="44" customFormat="1" ht="15" x14ac:dyDescent="0.25">
      <c r="A20" s="59" t="s">
        <v>25</v>
      </c>
      <c r="B20" s="60" t="s">
        <v>26</v>
      </c>
      <c r="C20" s="53" t="s">
        <v>19</v>
      </c>
      <c r="D20" s="45"/>
      <c r="E20" s="70">
        <f>14/1.21</f>
        <v>11.570247933884298</v>
      </c>
      <c r="F20" s="46">
        <f t="shared" si="0"/>
        <v>0</v>
      </c>
    </row>
    <row r="21" spans="1:7" s="44" customFormat="1" ht="15" x14ac:dyDescent="0.25">
      <c r="A21" s="59" t="s">
        <v>25</v>
      </c>
      <c r="B21" s="60" t="s">
        <v>27</v>
      </c>
      <c r="C21" s="53" t="s">
        <v>19</v>
      </c>
      <c r="D21" s="45"/>
      <c r="E21" s="70">
        <f>11/1.21</f>
        <v>9.0909090909090917</v>
      </c>
      <c r="F21" s="46">
        <f t="shared" si="0"/>
        <v>0</v>
      </c>
    </row>
    <row r="22" spans="1:7" s="44" customFormat="1" ht="15" x14ac:dyDescent="0.25">
      <c r="A22" s="59" t="s">
        <v>25</v>
      </c>
      <c r="B22" s="60" t="s">
        <v>28</v>
      </c>
      <c r="C22" s="53" t="s">
        <v>19</v>
      </c>
      <c r="D22" s="45"/>
      <c r="E22" s="70">
        <f>14/1.21</f>
        <v>11.570247933884298</v>
      </c>
      <c r="F22" s="46">
        <f t="shared" si="0"/>
        <v>0</v>
      </c>
    </row>
    <row r="23" spans="1:7" ht="15" x14ac:dyDescent="0.2">
      <c r="A23" s="64" t="s">
        <v>37</v>
      </c>
      <c r="B23" s="65" t="s">
        <v>41</v>
      </c>
      <c r="C23" s="53" t="s">
        <v>19</v>
      </c>
      <c r="D23" s="45"/>
      <c r="E23" s="63">
        <f>12/1.21</f>
        <v>9.9173553719008272</v>
      </c>
      <c r="F23" s="62">
        <f t="shared" ref="F23" si="1">D23*E23</f>
        <v>0</v>
      </c>
    </row>
    <row r="24" spans="1:7" s="44" customFormat="1" ht="15" x14ac:dyDescent="0.25">
      <c r="A24" s="66" t="s">
        <v>42</v>
      </c>
      <c r="B24" s="52" t="s">
        <v>20</v>
      </c>
      <c r="C24" s="53" t="s">
        <v>19</v>
      </c>
      <c r="D24" s="45"/>
      <c r="E24" s="71">
        <f>8/1.21</f>
        <v>6.6115702479338845</v>
      </c>
      <c r="F24" s="46">
        <f t="shared" si="0"/>
        <v>0</v>
      </c>
    </row>
    <row r="25" spans="1:7" ht="15" x14ac:dyDescent="0.25">
      <c r="D25" s="50" t="s">
        <v>22</v>
      </c>
      <c r="E25" s="13"/>
      <c r="F25" s="14">
        <f>SUM(F11:F19)</f>
        <v>0</v>
      </c>
    </row>
    <row r="26" spans="1:7" ht="15" x14ac:dyDescent="0.25">
      <c r="A26" s="15" t="s">
        <v>50</v>
      </c>
      <c r="D26" s="50" t="s">
        <v>22</v>
      </c>
      <c r="E26" s="13"/>
      <c r="F26" s="14">
        <f>SUM(F20:F24)</f>
        <v>0</v>
      </c>
    </row>
    <row r="27" spans="1:7" ht="15" x14ac:dyDescent="0.25">
      <c r="A27" s="19"/>
      <c r="B27" s="20"/>
      <c r="D27" s="16" t="s">
        <v>18</v>
      </c>
      <c r="E27" s="17"/>
      <c r="F27" s="18">
        <f>F25*0.04</f>
        <v>0</v>
      </c>
    </row>
    <row r="28" spans="1:7" ht="15" x14ac:dyDescent="0.25">
      <c r="A28" s="48"/>
      <c r="B28" s="20"/>
      <c r="D28" s="49" t="s">
        <v>21</v>
      </c>
      <c r="E28" s="17"/>
      <c r="F28" s="18">
        <f>F26*0.21</f>
        <v>0</v>
      </c>
      <c r="G28" s="51"/>
    </row>
    <row r="29" spans="1:7" ht="15" x14ac:dyDescent="0.25">
      <c r="A29" s="48"/>
      <c r="B29" s="20"/>
      <c r="D29" s="73" t="s">
        <v>51</v>
      </c>
      <c r="E29" s="74"/>
      <c r="F29" s="75">
        <f>SUM(F25:F28)</f>
        <v>0</v>
      </c>
    </row>
    <row r="30" spans="1:7" ht="15.75" thickBot="1" x14ac:dyDescent="0.3">
      <c r="A30" s="15" t="s">
        <v>12</v>
      </c>
      <c r="B30" s="24"/>
      <c r="C30" s="24"/>
      <c r="D30" s="21" t="s">
        <v>10</v>
      </c>
      <c r="E30" s="22"/>
      <c r="F30" s="23">
        <f>F29*1.05</f>
        <v>0</v>
      </c>
    </row>
    <row r="31" spans="1:7" ht="15" x14ac:dyDescent="0.25">
      <c r="A31" s="25" t="s">
        <v>4</v>
      </c>
      <c r="B31" s="26"/>
      <c r="C31" s="26"/>
      <c r="D31" s="31"/>
      <c r="E31" s="31"/>
      <c r="F31" s="32"/>
    </row>
    <row r="32" spans="1:7" s="37" customFormat="1" ht="15" x14ac:dyDescent="0.2">
      <c r="A32" s="3" t="s">
        <v>5</v>
      </c>
      <c r="B32" s="28"/>
      <c r="C32" s="29"/>
      <c r="D32" s="24"/>
      <c r="E32" s="2"/>
      <c r="F32" s="2"/>
    </row>
    <row r="33" spans="1:6" ht="15" x14ac:dyDescent="0.2">
      <c r="A33" s="3" t="s">
        <v>6</v>
      </c>
      <c r="B33" s="30"/>
      <c r="C33" s="36"/>
      <c r="D33" s="27"/>
      <c r="E33" s="27"/>
      <c r="F33" s="27"/>
    </row>
    <row r="34" spans="1:6" s="34" customFormat="1" x14ac:dyDescent="0.2">
      <c r="A34" s="33"/>
      <c r="B34" s="2"/>
      <c r="C34" s="2"/>
      <c r="D34" s="29"/>
      <c r="E34" s="29"/>
      <c r="F34" s="29"/>
    </row>
    <row r="35" spans="1:6" s="34" customFormat="1" x14ac:dyDescent="0.2">
      <c r="A35" s="35" t="s">
        <v>14</v>
      </c>
      <c r="B35" s="41"/>
      <c r="D35" s="36"/>
      <c r="E35" s="36"/>
      <c r="F35" s="36"/>
    </row>
    <row r="36" spans="1:6" s="34" customFormat="1" x14ac:dyDescent="0.2">
      <c r="D36" s="2"/>
      <c r="E36" s="2"/>
      <c r="F36" s="2"/>
    </row>
    <row r="37" spans="1:6" x14ac:dyDescent="0.2">
      <c r="A37" s="34" t="s">
        <v>15</v>
      </c>
      <c r="B37" s="34"/>
      <c r="C37" s="34"/>
      <c r="D37" s="34"/>
      <c r="E37" s="34"/>
      <c r="F37" s="34"/>
    </row>
    <row r="38" spans="1:6" x14ac:dyDescent="0.2">
      <c r="A38" s="34"/>
      <c r="B38" s="34"/>
      <c r="C38" s="34"/>
      <c r="D38" s="34"/>
      <c r="E38" s="34"/>
      <c r="F38" s="34"/>
    </row>
    <row r="39" spans="1:6" x14ac:dyDescent="0.2">
      <c r="A39" s="34"/>
      <c r="B39" s="34"/>
      <c r="C39" s="34"/>
      <c r="D39" s="34"/>
      <c r="E39" s="34"/>
      <c r="F39" s="34"/>
    </row>
    <row r="40" spans="1:6" x14ac:dyDescent="0.2">
      <c r="D40" s="34"/>
      <c r="E40" s="34"/>
      <c r="F40" s="34"/>
    </row>
    <row r="41" spans="1:6" x14ac:dyDescent="0.2">
      <c r="A41" s="72"/>
      <c r="B41" s="72"/>
      <c r="C41" s="72"/>
      <c r="D41" s="72"/>
      <c r="E41" s="72"/>
      <c r="F41" s="72"/>
    </row>
    <row r="43" spans="1:6" x14ac:dyDescent="0.2">
      <c r="D43" s="47"/>
      <c r="E43" s="47"/>
      <c r="F43" s="47"/>
    </row>
  </sheetData>
  <sheetProtection algorithmName="SHA-512" hashValue="v7H2c6dgDs2TuqStdWsdIDrE2BJ6clwjLL59xhb1aRvrzGu/Soesknhre/n1vvYaXT0rAYJl9gmUXVnhhOIokg==" saltValue="qdG2ikCRdSFT/XDC1qhLpg==" spinCount="100000" sheet="1" objects="1" scenarios="1"/>
  <pageMargins left="0" right="0" top="0" bottom="0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1º BAC CC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</dc:creator>
  <cp:lastModifiedBy>Pilar Piñero</cp:lastModifiedBy>
  <cp:lastPrinted>2021-06-10T14:56:54Z</cp:lastPrinted>
  <dcterms:created xsi:type="dcterms:W3CDTF">2020-06-18T12:01:03Z</dcterms:created>
  <dcterms:modified xsi:type="dcterms:W3CDTF">2021-07-13T09:10:42Z</dcterms:modified>
</cp:coreProperties>
</file>